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Channel Performance" sheetId="2" state="visible" r:id="rId4"/>
    <sheet name="Funnel Metrics" sheetId="3" state="visible" r:id="rId5"/>
    <sheet name="Instruction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<sst xmlns="http://schemas.openxmlformats.org/spreadsheetml/2006/main" count="124" uniqueCount="99">
  <si>
    <t xml:space="preserve">Marketing Dashboard — [Month/Year]</t>
  </si>
  <si>
    <t xml:space="preserve">marketingmary.ai — AI Marketing Platform</t>
  </si>
  <si>
    <t xml:space="preserve">KEY PERFORMANCE INDICATORS</t>
  </si>
  <si>
    <t xml:space="preserve">Customer Acquisition Cost (CAC)</t>
  </si>
  <si>
    <t xml:space="preserve">LTV:CAC Ratio</t>
  </si>
  <si>
    <t xml:space="preserve">Return on Ad Spend (ROAS)</t>
  </si>
  <si>
    <t xml:space="preserve">MQL→SQL Conversion Rate</t>
  </si>
  <si>
    <t xml:space="preserve">Current</t>
  </si>
  <si>
    <t xml:space="preserve">Target</t>
  </si>
  <si>
    <t xml:space="preserve">Status</t>
  </si>
  <si>
    <t xml:space="preserve">Pipeline Velocity (£/day)</t>
  </si>
  <si>
    <t xml:space="preserve">Click-Through Rate (CTR)</t>
  </si>
  <si>
    <t xml:space="preserve">Churn Rate</t>
  </si>
  <si>
    <t xml:space="preserve">Website Conversion Rate</t>
  </si>
  <si>
    <t xml:space="preserve">MONTHLY TREND DATA</t>
  </si>
  <si>
    <t xml:space="preserve">Month</t>
  </si>
  <si>
    <t xml:space="preserve">CAC (£)</t>
  </si>
  <si>
    <t xml:space="preserve">LTV:CAC</t>
  </si>
  <si>
    <t xml:space="preserve">ROAS</t>
  </si>
  <si>
    <t xml:space="preserve">MQL→SQL %</t>
  </si>
  <si>
    <t xml:space="preserve">Pipeline (£/day)</t>
  </si>
  <si>
    <t xml:space="preserve">CTR %</t>
  </si>
  <si>
    <t xml:space="preserve">Churn %</t>
  </si>
  <si>
    <t xml:space="preserve">Conv. Rate %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</si>
  <si>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</si>
  <si>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</si>
  <si>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</si>
  <si>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</si>
  <si>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</si>
  <si>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</si>
  <si>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</si>
  <si>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</si>
  <si>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</si>
  <si>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</si>
  <si>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</si>
  <si>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</si>
  <si>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Average</t>
  </si>
  <si>
    <t xml:space="preserve">Min</t>
  </si>
  <si>
    <t xml:space="preserve">Max</t>
  </si>
  <si>
    <t xml:space="preserve">Channel Performance Analysis</t>
  </si>
  <si>
    <t xml:space="preserve">Channel</t>
  </si>
  <si>
    <t xml:space="preserve">Spend (£)</t>
  </si>
  <si>
    <t xml:space="preserve">Leads</t>
  </si>
  <si>
    <t xml:space="preserve">CPL (£)</t>
  </si>
  <si>
    <t xml:space="preserve">Conversions</t>
  </si>
  <si>
    <t xml:space="preserve">CPA (£)</t>
  </si>
  <si>
    <t xml:space="preserve">Revenue (£)</t>
  </si>
  <si>
    <t xml:space="preserve">Google Ads</t>
  </si>
  <si>
    <t xml:space="preserve">LinkedIn</t>
  </si>
  <si>
    <t xml:space="preserve">Email</t>
  </si>
  <si>
    <t xml:space="preserve">Organic Search</t>
  </si>
  <si>
    <t xml:space="preserve">Social Media</t>
  </si>
  <si>
    <t xml:space="preserve">Referral</t>
  </si>
  <si>
    <t xml:space="preserve">TOTAL</t>
  </si>
  <si>
    <t xml:space="preserve">BLENDED AVG</t>
  </si>
  <si>
    <t xml:space="preserve">Conversion Funnel Analysis</t>
  </si>
  <si>
    <t xml:space="preserve">Stage</t>
  </si>
  <si>
    <t xml:space="preserve">Count</t>
  </si>
  <si>
    <t xml:space="preserve">Conversion Rate</t>
  </si>
  <si>
    <t xml:space="preserve">Benchmark</t>
  </si>
  <si>
    <t xml:space="preserve">Benchmark Mid</t>
  </si>
  <si>
    <t xml:space="preserve">Visitors</t>
  </si>
  <si>
    <t xml:space="preserve">—</t>
  </si>
  <si>
    <t xml:space="preserve">-</t>
  </si>
  <si>
    <t xml:space="preserve">4–6%</t>
  </si>
  <si>
    <t xml:space="preserve">MQLs</t>
  </si>
  <si>
    <t xml:space="preserve">20–30%</t>
  </si>
  <si>
    <t xml:space="preserve">SQLs</t>
  </si>
  <si>
    <t xml:space="preserve">13–21%</t>
  </si>
  <si>
    <t xml:space="preserve">Opportunities</t>
  </si>
  <si>
    <t xml:space="preserve">50–62%</t>
  </si>
  <si>
    <t xml:space="preserve">Customers</t>
  </si>
  <si>
    <t xml:space="preserve">15–30%</t>
  </si>
  <si>
    <t xml:space="preserve">Overall Funnel Conversion</t>
  </si>
  <si>
    <t xml:space="preserve">Marketing Dashboard — Instructions</t>
  </si>
  <si>
    <t xml:space="preserve">marketingmary.ai</t>
  </si>
  <si>
    <t xml:space="preserve">HOW TO USE THIS TEMPLATE</t>
  </si>
  <si>
    <t xml:space="preserve">1. Go to the Dashboard sheet and update the [Month/Year] in the title.</t>
  </si>
  <si>
    <t xml:space="preserve">2. Enter your current KPI values in the 'Current' cells — status will update automatically.</t>
  </si>
  <si>
    <t xml:space="preserve">3. Update the Monthly Trend Data table each month to track progress over time.</t>
  </si>
  <si>
    <t xml:space="preserve">4. Use the Channel Performance sheet to compare marketing channels side by side.</t>
  </si>
  <si>
    <t xml:space="preserve">5. Update the Funnel Metrics sheet with your actual visitor-to-customer counts.</t>
  </si>
  <si>
    <t xml:space="preserve">6. All calculated fields use Excel formulas — they update automatically when you change inputs.</t>
  </si>
  <si>
    <t xml:space="preserve">KPI DEFINITIONS</t>
  </si>
  <si>
    <t xml:space="preserve">CAC (Customer Acquisition Cost): Total marketing + sales spend divided by number of new customers acquired.</t>
  </si>
  <si>
    <t xml:space="preserve">LTV:CAC Ratio: Customer lifetime value divided by acquisition cost. Target: 3:1 or higher.</t>
  </si>
  <si>
    <t xml:space="preserve">ROAS (Return on Ad Spend): Revenue generated per pound spent on advertising.</t>
  </si>
  <si>
    <t xml:space="preserve">MQL→SQL Conversion Rate: Percentage of Marketing Qualified Leads that become Sales Qualified Leads. Benchmark: 13–21%.</t>
  </si>
  <si>
    <t xml:space="preserve">Pipeline Velocity (£/day): Rate at which qualified pipeline value moves through sales stages.</t>
  </si>
  <si>
    <t xml:space="preserve">CTR (Click-Through Rate): Percentage of impressions that result in clicks. Varies by channel.</t>
  </si>
  <si>
    <t xml:space="preserve">Churn Rate: Monthly percentage of customers who cancel or do not renew. Lower is better.</t>
  </si>
  <si>
    <t xml:space="preserve">Website Conversion Rate: Percentage of website visitors who complete a desired action (form fill, demo request).</t>
  </si>
  <si>
    <t xml:space="preserve">TIPS FOR CUSTOMISATION</t>
  </si>
  <si>
    <t xml:space="preserve">Adjust target values in the Dashboard KPI cards to match your business goals.</t>
  </si>
  <si>
    <t xml:space="preserve">Add or remove channels in the Channel Performance sheet as needed.</t>
  </si>
  <si>
    <t xml:space="preserve">Modify funnel stage names and benchmarks in the Funnel Metrics sheet to match your sales process.</t>
  </si>
  <si>
    <t xml:space="preserve">Use the conditional formatting to quickly spot metrics that need attention.</t>
  </si>
  <si>
    <t xml:space="preserve">Copy the monthly trend data table to create year-over-year comparisons.</t>
  </si>
  <si>
    <t xml:space="preserve">All formulas are dynamic — adding new rows in data ranges may require updating formula references.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</si>
</sst>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"/>
    <numFmt numFmtId="166" formatCode="0.0"/>
    <numFmt numFmtId="167" formatCode="0.0%"/>
    <numFmt numFmtId="168" formatCode="\£#,##0"/>
    <numFmt numFmtId="169" formatCode="#,##0"/>
    <numFmt numFmtId="170" formatCode="\£#,##0.00"/>
    <numFmt numFmtId="171" formatCode="0.0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2D49"/>
      <name val="Arial"/>
      <family val="0"/>
      <charset val="1"/>
    </font>
    <font>
      <i val="true"/>
      <sz val="10"/>
      <color rgb="FF00A4BD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2"/>
      <color rgb="FF002D49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002D49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999999"/>
      <name val="Arial"/>
      <family val="0"/>
      <charset val="1"/>
    </font>
    <font>
      <b val="true"/>
      <sz val="11"/>
      <color rgb="FF002D49"/>
      <name val="Arial"/>
      <family val="0"/>
      <charset val="1"/>
    </font>
    <font>
      <sz val="10"/>
      <color rgb="FF000000"/>
      <name val="Arial"/>
      <family val="0"/>
      <charset val="1"/>
    </font>
    <font>
      <sz val="9"/>
      <color rgb="FF999999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002D49"/>
        <bgColor rgb="FF003300"/>
      </patternFill>
    </fill>
    <fill>
      <patternFill patternType="solid">
        <fgColor rgb="FF00A4BD"/>
        <bgColor rgb="FF008080"/>
      </patternFill>
    </fill>
    <fill>
      <patternFill patternType="solid">
        <fgColor rgb="FFF2F2F2"/>
        <bgColor rgb="FFEEEEEE"/>
      </patternFill>
    </fill>
    <fill>
      <patternFill patternType="solid">
        <fgColor rgb="FFD6EAF8"/>
        <bgColor rgb="FFD5F5E3"/>
      </patternFill>
    </fill>
    <fill>
      <patternFill patternType="solid">
        <fgColor rgb="FFF4785C"/>
        <bgColor rgb="FFE74C3C"/>
      </patternFill>
    </fill>
    <fill>
      <patternFill patternType="solid">
        <fgColor rgb="FFEEEEEE"/>
        <bgColor rgb="FFF2F2F2"/>
      </patternFill>
    </fill>
    <fill>
      <patternFill patternType="solid">
        <fgColor rgb="FFFFFFFF"/>
        <bgColor rgb="FFFEF9E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5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27AE60"/>
      </font>
      <fill>
        <patternFill>
          <bgColor rgb="FFD5F5E3"/>
        </patternFill>
      </fill>
    </dxf>
    <dxf>
      <font>
        <name val="Arial"/>
        <charset val="1"/>
        <family val="0"/>
        <b val="1"/>
        <color rgb="FFE74C3C"/>
      </font>
      <fill>
        <patternFill>
          <bgColor rgb="FFFADBD8"/>
        </patternFill>
      </fill>
    </dxf>
    <dxf>
      <font>
        <name val="Arial"/>
        <charset val="1"/>
        <family val="0"/>
        <b val="1"/>
        <color rgb="FFF39C12"/>
      </font>
      <fill>
        <patternFill>
          <bgColor rgb="FFFEF9E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A4BD"/>
      <rgbColor rgb="FFCCCCCC"/>
      <rgbColor rgb="FF808080"/>
      <rgbColor rgb="FF9999FF"/>
      <rgbColor rgb="FF993366"/>
      <rgbColor rgb="FFFEF9E7"/>
      <rgbColor rgb="FFD6EAF8"/>
      <rgbColor rgb="FF660066"/>
      <rgbColor rgb="FFF4785C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D5F5E3"/>
      <rgbColor rgb="FFF2F2F2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39C12"/>
      <rgbColor rgb="FFE74C3C"/>
      <rgbColor rgb="FF666699"/>
      <rgbColor rgb="FF999999"/>
      <rgbColor rgb="FF002D49"/>
      <rgbColor rgb="FF27AE6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2D49"/>
    <pageSetUpPr fitToPage="false"/>
  </sheetPr>
  <dimension ref="B1:J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17" min="2" style="0" width="16"/>
  </cols>
  <sheetData>
    <row r="1" customFormat="false" ht="39.75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</row>
    <row r="2" customFormat="false" ht="21.75" hidden="false" customHeight="true" outlineLevel="0" collapsed="false">
      <c r="B2" s="2" t="s">
        <v>1</v>
      </c>
      <c r="C2" s="2"/>
      <c r="D2" s="2"/>
      <c r="E2" s="2"/>
      <c r="F2" s="2"/>
      <c r="G2" s="2"/>
      <c r="H2" s="2"/>
      <c r="I2" s="2"/>
    </row>
    <row r="4" customFormat="false" ht="27.75" hidden="false" customHeight="true" outlineLevel="0" collapsed="false">
      <c r="B4" s="3" t="s">
        <v>2</v>
      </c>
      <c r="C4" s="3"/>
      <c r="D4" s="3"/>
      <c r="E4" s="3"/>
      <c r="F4" s="3"/>
      <c r="G4" s="3"/>
      <c r="H4" s="3"/>
      <c r="I4" s="3"/>
    </row>
    <row r="6" customFormat="false" ht="15" hidden="false" customHeight="true" outlineLevel="0" collapsed="false">
      <c r="B6" s="4" t="s">
        <v>3</v>
      </c>
      <c r="C6" s="4"/>
      <c r="D6" s="4" t="s">
        <v>4</v>
      </c>
      <c r="E6" s="4"/>
      <c r="F6" s="4" t="s">
        <v>5</v>
      </c>
      <c r="G6" s="4"/>
      <c r="H6" s="4" t="s">
        <v>6</v>
      </c>
      <c r="I6" s="4"/>
    </row>
    <row r="7" customFormat="false" ht="15" hidden="false" customHeight="false" outlineLevel="0" collapsed="false">
      <c r="B7" s="5" t="s">
        <v>7</v>
      </c>
      <c r="C7" s="6" t="n">
        <v>185</v>
      </c>
      <c r="D7" s="5" t="s">
        <v>7</v>
      </c>
      <c r="E7" s="7" t="n">
        <v>3.8</v>
      </c>
      <c r="F7" s="5" t="s">
        <v>7</v>
      </c>
      <c r="G7" s="7" t="n">
        <v>4.2</v>
      </c>
      <c r="H7" s="5" t="s">
        <v>7</v>
      </c>
      <c r="I7" s="8" t="n">
        <v>0.18</v>
      </c>
    </row>
    <row r="8" customFormat="false" ht="15" hidden="false" customHeight="false" outlineLevel="0" collapsed="false">
      <c r="B8" s="5" t="s">
        <v>8</v>
      </c>
      <c r="C8" s="9" t="n">
        <v>200</v>
      </c>
      <c r="D8" s="5" t="s">
        <v>8</v>
      </c>
      <c r="E8" s="10" t="n">
        <v>3</v>
      </c>
      <c r="F8" s="5" t="s">
        <v>8</v>
      </c>
      <c r="G8" s="10" t="n">
        <v>4</v>
      </c>
      <c r="H8" s="5" t="s">
        <v>8</v>
      </c>
      <c r="I8" s="11" t="n">
        <v>0.15</v>
      </c>
    </row>
    <row r="9" customFormat="false" ht="15" hidden="false" customHeight="false" outlineLevel="0" collapsed="false">
      <c r="B9" s="5" t="s">
        <v>9</v>
      </c>
      <c r="C9" s="12" t="str">
        <f aca="false">IF(C7&lt;=C8,"On Track","Needs Attention")</f>
        <v>On Track</v>
      </c>
      <c r="D9" s="5" t="s">
        <v>9</v>
      </c>
      <c r="E9" s="12" t="str">
        <f aca="false">IF(E7&lt;=E8,"On Track","Needs Attention")</f>
        <v>Needs Attention</v>
      </c>
      <c r="F9" s="5" t="s">
        <v>9</v>
      </c>
      <c r="G9" s="12" t="str">
        <f aca="false">IF(G7&gt;=G8,"On Track","Needs Attention")</f>
        <v>On Track</v>
      </c>
      <c r="H9" s="5" t="s">
        <v>9</v>
      </c>
      <c r="I9" s="12" t="str">
        <f aca="false">IF(I7&gt;=I8,"On Track","Needs Attention")</f>
        <v>On Track</v>
      </c>
    </row>
    <row r="11" customFormat="false" ht="15" hidden="false" customHeight="true" outlineLevel="0" collapsed="false">
      <c r="B11" s="4" t="s">
        <v>10</v>
      </c>
      <c r="C11" s="4"/>
      <c r="D11" s="4" t="s">
        <v>11</v>
      </c>
      <c r="E11" s="4"/>
      <c r="F11" s="4" t="s">
        <v>12</v>
      </c>
      <c r="G11" s="4"/>
      <c r="H11" s="4" t="s">
        <v>13</v>
      </c>
      <c r="I11" s="4"/>
    </row>
    <row r="12" customFormat="false" ht="15" hidden="false" customHeight="false" outlineLevel="0" collapsed="false">
      <c r="B12" s="5" t="s">
        <v>7</v>
      </c>
      <c r="C12" s="6" t="n">
        <v>12500</v>
      </c>
      <c r="D12" s="5" t="s">
        <v>7</v>
      </c>
      <c r="E12" s="8" t="n">
        <v>0.032</v>
      </c>
      <c r="F12" s="5" t="s">
        <v>7</v>
      </c>
      <c r="G12" s="8" t="n">
        <v>0.025</v>
      </c>
      <c r="H12" s="5" t="s">
        <v>7</v>
      </c>
      <c r="I12" s="8" t="n">
        <v>0.028</v>
      </c>
    </row>
    <row r="13" customFormat="false" ht="15" hidden="false" customHeight="false" outlineLevel="0" collapsed="false">
      <c r="B13" s="5" t="s">
        <v>8</v>
      </c>
      <c r="C13" s="9" t="n">
        <v>10000</v>
      </c>
      <c r="D13" s="5" t="s">
        <v>8</v>
      </c>
      <c r="E13" s="11" t="n">
        <v>0.03</v>
      </c>
      <c r="F13" s="5" t="s">
        <v>8</v>
      </c>
      <c r="G13" s="11" t="n">
        <v>0.03</v>
      </c>
      <c r="H13" s="5" t="s">
        <v>8</v>
      </c>
      <c r="I13" s="11" t="n">
        <v>0.025</v>
      </c>
    </row>
    <row r="14" customFormat="false" ht="15" hidden="false" customHeight="false" outlineLevel="0" collapsed="false">
      <c r="B14" s="5" t="s">
        <v>9</v>
      </c>
      <c r="C14" s="12" t="str">
        <f aca="false">IF(C12&gt;=C13,"On Track","Needs Attention")</f>
        <v>On Track</v>
      </c>
      <c r="D14" s="5" t="s">
        <v>9</v>
      </c>
      <c r="E14" s="12" t="str">
        <f aca="false">IF(E12&gt;=E13,"On Track","Needs Attention")</f>
        <v>On Track</v>
      </c>
      <c r="F14" s="5" t="s">
        <v>9</v>
      </c>
      <c r="G14" s="12" t="str">
        <f aca="false">IF(G12&lt;=G13,"On Track","Needs Attention")</f>
        <v>On Track</v>
      </c>
      <c r="H14" s="5" t="s">
        <v>9</v>
      </c>
      <c r="I14" s="12" t="str">
        <f aca="false">IF(I12&gt;=I13,"On Track","Needs Attention")</f>
        <v>On Track</v>
      </c>
    </row>
    <row r="17" customFormat="false" ht="27.75" hidden="false" customHeight="true" outlineLevel="0" collapsed="false">
      <c r="B17" s="3" t="s">
        <v>14</v>
      </c>
      <c r="C17" s="3"/>
      <c r="D17" s="3"/>
      <c r="E17" s="3"/>
      <c r="F17" s="3"/>
      <c r="G17" s="3"/>
      <c r="H17" s="3"/>
      <c r="I17" s="3"/>
    </row>
    <row r="18" customFormat="false" ht="15" hidden="false" customHeight="false" outlineLevel="0" collapsed="false">
      <c r="B18" s="4" t="s">
        <v>15</v>
      </c>
      <c r="C18" s="4" t="s">
        <v>16</v>
      </c>
      <c r="D18" s="4" t="s">
        <v>17</v>
      </c>
      <c r="E18" s="4" t="s">
        <v>18</v>
      </c>
      <c r="F18" s="4" t="s">
        <v>19</v>
      </c>
      <c r="G18" s="4" t="s">
        <v>20</v>
      </c>
      <c r="H18" s="4" t="s">
        <v>21</v>
      </c>
      <c r="I18" s="4" t="s">
        <v>22</v>
      </c>
      <c r="J18" s="4" t="s">
        <v>23</v>
      </c>
    </row>
    <row r="19" customFormat="false" ht="15" hidden="false" customHeight="false" outlineLevel="0" collapsed="false">
      <c r="B19" s="5" t="s">
        <v>24</v>
      </c>
      <c r="C19" s="13" t="n">
        <v>210</v>
      </c>
      <c r="D19" s="14" t="n">
        <v>3.2</v>
      </c>
      <c r="E19" s="14" t="n">
        <v>3.5</v>
      </c>
      <c r="F19" s="15" t="n">
        <v>0.14</v>
      </c>
      <c r="G19" s="13" t="n">
        <v>9500</v>
      </c>
      <c r="H19" s="15" t="n">
        <v>0.025</v>
      </c>
      <c r="I19" s="15" t="n">
        <v>0.035</v>
      </c>
      <c r="J19" s="15" t="n">
        <v>0.022</v>
      </c>
    </row>
    <row r="20" customFormat="false" ht="15" hidden="false" customHeight="false" outlineLevel="0" collapsed="false">
      <c r="B20" s="12" t="s">
        <v>25</v>
      </c>
      <c r="C20" s="9" t="n">
        <v>205</v>
      </c>
      <c r="D20" s="10" t="n">
        <v>3.3</v>
      </c>
      <c r="E20" s="10" t="n">
        <v>3.6</v>
      </c>
      <c r="F20" s="11" t="n">
        <v>0.15</v>
      </c>
      <c r="G20" s="9" t="n">
        <v>9800</v>
      </c>
      <c r="H20" s="11" t="n">
        <v>0.026</v>
      </c>
      <c r="I20" s="11" t="n">
        <v>0.033</v>
      </c>
      <c r="J20" s="11" t="n">
        <v>0.023</v>
      </c>
    </row>
    <row r="21" customFormat="false" ht="15" hidden="false" customHeight="false" outlineLevel="0" collapsed="false">
      <c r="B21" s="5" t="s">
        <v>26</v>
      </c>
      <c r="C21" s="13" t="n">
        <v>198</v>
      </c>
      <c r="D21" s="14" t="n">
        <v>3.4</v>
      </c>
      <c r="E21" s="14" t="n">
        <v>3.8</v>
      </c>
      <c r="F21" s="15" t="n">
        <v>0.15</v>
      </c>
      <c r="G21" s="13" t="n">
        <v>10200</v>
      </c>
      <c r="H21" s="15" t="n">
        <v>0.027</v>
      </c>
      <c r="I21" s="15" t="n">
        <v>0.032</v>
      </c>
      <c r="J21" s="15" t="n">
        <v>0.024</v>
      </c>
    </row>
    <row r="22" customFormat="false" ht="15" hidden="false" customHeight="false" outlineLevel="0" collapsed="false">
      <c r="B22" s="12" t="s">
        <v>27</v>
      </c>
      <c r="C22" s="9" t="n">
        <v>195</v>
      </c>
      <c r="D22" s="10" t="n">
        <v>3.5</v>
      </c>
      <c r="E22" s="10" t="n">
        <v>3.9</v>
      </c>
      <c r="F22" s="11" t="n">
        <v>0.16</v>
      </c>
      <c r="G22" s="9" t="n">
        <v>10500</v>
      </c>
      <c r="H22" s="11" t="n">
        <v>0.028</v>
      </c>
      <c r="I22" s="11" t="n">
        <v>0.031</v>
      </c>
      <c r="J22" s="11" t="n">
        <v>0.024</v>
      </c>
    </row>
    <row r="23" customFormat="false" ht="15" hidden="false" customHeight="false" outlineLevel="0" collapsed="false">
      <c r="B23" s="5" t="s">
        <v>28</v>
      </c>
      <c r="C23" s="13" t="n">
        <v>192</v>
      </c>
      <c r="D23" s="14" t="n">
        <v>3.5</v>
      </c>
      <c r="E23" s="14" t="n">
        <v>4</v>
      </c>
      <c r="F23" s="15" t="n">
        <v>0.16</v>
      </c>
      <c r="G23" s="13" t="n">
        <v>10800</v>
      </c>
      <c r="H23" s="15" t="n">
        <v>0.029</v>
      </c>
      <c r="I23" s="15" t="n">
        <v>0.03</v>
      </c>
      <c r="J23" s="15" t="n">
        <v>0.025</v>
      </c>
    </row>
    <row r="24" customFormat="false" ht="15" hidden="false" customHeight="false" outlineLevel="0" collapsed="false">
      <c r="B24" s="12" t="s">
        <v>29</v>
      </c>
      <c r="C24" s="9" t="n">
        <v>190</v>
      </c>
      <c r="D24" s="10" t="n">
        <v>3.6</v>
      </c>
      <c r="E24" s="10" t="n">
        <v>4</v>
      </c>
      <c r="F24" s="11" t="n">
        <v>0.17</v>
      </c>
      <c r="G24" s="9" t="n">
        <v>11000</v>
      </c>
      <c r="H24" s="11" t="n">
        <v>0.03</v>
      </c>
      <c r="I24" s="11" t="n">
        <v>0.029</v>
      </c>
      <c r="J24" s="11" t="n">
        <v>0.025</v>
      </c>
    </row>
    <row r="25" customFormat="false" ht="15" hidden="false" customHeight="false" outlineLevel="0" collapsed="false">
      <c r="B25" s="5" t="s">
        <v>30</v>
      </c>
      <c r="C25" s="13" t="n">
        <v>188</v>
      </c>
      <c r="D25" s="14" t="n">
        <v>3.6</v>
      </c>
      <c r="E25" s="14" t="n">
        <v>4.1</v>
      </c>
      <c r="F25" s="15" t="n">
        <v>0.17</v>
      </c>
      <c r="G25" s="13" t="n">
        <v>11200</v>
      </c>
      <c r="H25" s="15" t="n">
        <v>0.03</v>
      </c>
      <c r="I25" s="15" t="n">
        <v>0.028</v>
      </c>
      <c r="J25" s="15" t="n">
        <v>0.026</v>
      </c>
    </row>
    <row r="26" customFormat="false" ht="15" hidden="false" customHeight="false" outlineLevel="0" collapsed="false">
      <c r="B26" s="12" t="s">
        <v>31</v>
      </c>
      <c r="C26" s="9" t="n">
        <v>187</v>
      </c>
      <c r="D26" s="10" t="n">
        <v>3.7</v>
      </c>
      <c r="E26" s="10" t="n">
        <v>4.1</v>
      </c>
      <c r="F26" s="11" t="n">
        <v>0.17</v>
      </c>
      <c r="G26" s="9" t="n">
        <v>11500</v>
      </c>
      <c r="H26" s="11" t="n">
        <v>0.031</v>
      </c>
      <c r="I26" s="11" t="n">
        <v>0.028</v>
      </c>
      <c r="J26" s="11" t="n">
        <v>0.026</v>
      </c>
    </row>
    <row r="27" customFormat="false" ht="15" hidden="false" customHeight="false" outlineLevel="0" collapsed="false">
      <c r="B27" s="5" t="s">
        <v>32</v>
      </c>
      <c r="C27" s="13" t="n">
        <v>186</v>
      </c>
      <c r="D27" s="14" t="n">
        <v>3.7</v>
      </c>
      <c r="E27" s="14" t="n">
        <v>4.2</v>
      </c>
      <c r="F27" s="15" t="n">
        <v>0.18</v>
      </c>
      <c r="G27" s="13" t="n">
        <v>11800</v>
      </c>
      <c r="H27" s="15" t="n">
        <v>0.031</v>
      </c>
      <c r="I27" s="15" t="n">
        <v>0.027</v>
      </c>
      <c r="J27" s="15" t="n">
        <v>0.027</v>
      </c>
    </row>
    <row r="28" customFormat="false" ht="15" hidden="false" customHeight="false" outlineLevel="0" collapsed="false">
      <c r="B28" s="12" t="s">
        <v>33</v>
      </c>
      <c r="C28" s="9" t="n">
        <v>185</v>
      </c>
      <c r="D28" s="10" t="n">
        <v>3.8</v>
      </c>
      <c r="E28" s="10" t="n">
        <v>4.2</v>
      </c>
      <c r="F28" s="11" t="n">
        <v>0.18</v>
      </c>
      <c r="G28" s="9" t="n">
        <v>12000</v>
      </c>
      <c r="H28" s="11" t="n">
        <v>0.032</v>
      </c>
      <c r="I28" s="11" t="n">
        <v>0.026</v>
      </c>
      <c r="J28" s="11" t="n">
        <v>0.027</v>
      </c>
    </row>
    <row r="29" customFormat="false" ht="15" hidden="false" customHeight="false" outlineLevel="0" collapsed="false">
      <c r="B29" s="5" t="s">
        <v>34</v>
      </c>
      <c r="C29" s="13" t="n">
        <v>184</v>
      </c>
      <c r="D29" s="14" t="n">
        <v>3.8</v>
      </c>
      <c r="E29" s="14" t="n">
        <v>4.3</v>
      </c>
      <c r="F29" s="15" t="n">
        <v>0.18</v>
      </c>
      <c r="G29" s="13" t="n">
        <v>12200</v>
      </c>
      <c r="H29" s="15" t="n">
        <v>0.032</v>
      </c>
      <c r="I29" s="15" t="n">
        <v>0.025</v>
      </c>
      <c r="J29" s="15" t="n">
        <v>0.028</v>
      </c>
    </row>
    <row r="30" customFormat="false" ht="15" hidden="false" customHeight="false" outlineLevel="0" collapsed="false">
      <c r="B30" s="12" t="s">
        <v>35</v>
      </c>
      <c r="C30" s="9" t="n">
        <v>183</v>
      </c>
      <c r="D30" s="10" t="n">
        <v>3.9</v>
      </c>
      <c r="E30" s="10" t="n">
        <v>4.3</v>
      </c>
      <c r="F30" s="11" t="n">
        <v>0.19</v>
      </c>
      <c r="G30" s="9" t="n">
        <v>12500</v>
      </c>
      <c r="H30" s="11" t="n">
        <v>0.033</v>
      </c>
      <c r="I30" s="11" t="n">
        <v>0.025</v>
      </c>
      <c r="J30" s="11" t="n">
        <v>0.028</v>
      </c>
    </row>
    <row r="31" customFormat="false" ht="15" hidden="false" customHeight="false" outlineLevel="0" collapsed="false">
      <c r="B31" s="16" t="s">
        <v>36</v>
      </c>
      <c r="C31" s="17" t="n">
        <f aca="false">AVERAGE(C19:C30)</f>
        <v>191.916666666667</v>
      </c>
      <c r="D31" s="18" t="n">
        <f aca="false">AVERAGE(D19:D30)</f>
        <v>3.58333333333333</v>
      </c>
      <c r="E31" s="18" t="n">
        <f aca="false">AVERAGE(E19:E30)</f>
        <v>4</v>
      </c>
      <c r="F31" s="19" t="n">
        <f aca="false">AVERAGE(F19:F30)</f>
        <v>0.166666666666667</v>
      </c>
      <c r="G31" s="17" t="n">
        <f aca="false">AVERAGE(G19:G30)</f>
        <v>11083.3333333333</v>
      </c>
      <c r="H31" s="19" t="n">
        <f aca="false">AVERAGE(H19:H30)</f>
        <v>0.0295</v>
      </c>
      <c r="I31" s="19" t="n">
        <f aca="false">AVERAGE(I19:I30)</f>
        <v>0.0290833333333333</v>
      </c>
      <c r="J31" s="19" t="n">
        <f aca="false">AVERAGE(J19:J30)</f>
        <v>0.0254166666666667</v>
      </c>
    </row>
    <row r="32" customFormat="false" ht="15" hidden="false" customHeight="false" outlineLevel="0" collapsed="false">
      <c r="B32" s="16" t="s">
        <v>37</v>
      </c>
      <c r="C32" s="17" t="n">
        <f aca="false">MIN(C19:C30)</f>
        <v>183</v>
      </c>
      <c r="D32" s="18" t="n">
        <f aca="false">MIN(D19:D30)</f>
        <v>3.2</v>
      </c>
      <c r="E32" s="18" t="n">
        <f aca="false">MIN(E19:E30)</f>
        <v>3.5</v>
      </c>
      <c r="F32" s="19" t="n">
        <f aca="false">MIN(F19:F30)</f>
        <v>0.14</v>
      </c>
      <c r="G32" s="17" t="n">
        <f aca="false">MIN(G19:G30)</f>
        <v>9500</v>
      </c>
      <c r="H32" s="19" t="n">
        <f aca="false">MIN(H19:H30)</f>
        <v>0.025</v>
      </c>
      <c r="I32" s="19" t="n">
        <f aca="false">MIN(I19:I30)</f>
        <v>0.025</v>
      </c>
      <c r="J32" s="19" t="n">
        <f aca="false">MIN(J19:J30)</f>
        <v>0.022</v>
      </c>
    </row>
    <row r="33" customFormat="false" ht="15" hidden="false" customHeight="false" outlineLevel="0" collapsed="false">
      <c r="B33" s="16" t="s">
        <v>38</v>
      </c>
      <c r="C33" s="17" t="n">
        <f aca="false">MAX(C19:C30)</f>
        <v>210</v>
      </c>
      <c r="D33" s="18" t="n">
        <f aca="false">MAX(D19:D30)</f>
        <v>3.9</v>
      </c>
      <c r="E33" s="18" t="n">
        <f aca="false">MAX(E19:E30)</f>
        <v>4.3</v>
      </c>
      <c r="F33" s="19" t="n">
        <f aca="false">MAX(F19:F30)</f>
        <v>0.19</v>
      </c>
      <c r="G33" s="17" t="n">
        <f aca="false">MAX(G19:G30)</f>
        <v>12500</v>
      </c>
      <c r="H33" s="19" t="n">
        <f aca="false">MAX(H19:H30)</f>
        <v>0.033</v>
      </c>
      <c r="I33" s="19" t="n">
        <f aca="false">MAX(I19:I30)</f>
        <v>0.035</v>
      </c>
      <c r="J33" s="19" t="n">
        <f aca="false">MAX(J19:J30)</f>
        <v>0.028</v>
      </c>
    </row>
  </sheetData>
  <mergeCells count="12">
    <mergeCell ref="B1:I1"/>
    <mergeCell ref="B2:I2"/>
    <mergeCell ref="B4:I4"/>
    <mergeCell ref="B6:C6"/>
    <mergeCell ref="D6:E6"/>
    <mergeCell ref="F6:G6"/>
    <mergeCell ref="H6:I6"/>
    <mergeCell ref="B11:C11"/>
    <mergeCell ref="D11:E11"/>
    <mergeCell ref="F11:G11"/>
    <mergeCell ref="H11:I11"/>
    <mergeCell ref="B17:I17"/>
  </mergeCells>
  <conditionalFormatting sqref="C9">
    <cfRule type="cellIs" priority="2" operator="equal" aboveAverage="0" equalAverage="0" bottom="0" percent="0" rank="0" text="" dxfId="0">
      <formula>"On Track"</formula>
    </cfRule>
    <cfRule type="cellIs" priority="3" operator="equal" aboveAverage="0" equalAverage="0" bottom="0" percent="0" rank="0" text="" dxfId="1">
      <formula>"Needs Attention"</formula>
    </cfRule>
  </conditionalFormatting>
  <conditionalFormatting sqref="E9">
    <cfRule type="cellIs" priority="4" operator="equal" aboveAverage="0" equalAverage="0" bottom="0" percent="0" rank="0" text="" dxfId="0">
      <formula>"On Track"</formula>
    </cfRule>
    <cfRule type="cellIs" priority="5" operator="equal" aboveAverage="0" equalAverage="0" bottom="0" percent="0" rank="0" text="" dxfId="1">
      <formula>"Needs Attention"</formula>
    </cfRule>
  </conditionalFormatting>
  <conditionalFormatting sqref="G9">
    <cfRule type="cellIs" priority="6" operator="equal" aboveAverage="0" equalAverage="0" bottom="0" percent="0" rank="0" text="" dxfId="0">
      <formula>"On Track"</formula>
    </cfRule>
    <cfRule type="cellIs" priority="7" operator="equal" aboveAverage="0" equalAverage="0" bottom="0" percent="0" rank="0" text="" dxfId="1">
      <formula>"Needs Attention"</formula>
    </cfRule>
  </conditionalFormatting>
  <conditionalFormatting sqref="I9">
    <cfRule type="cellIs" priority="8" operator="equal" aboveAverage="0" equalAverage="0" bottom="0" percent="0" rank="0" text="" dxfId="0">
      <formula>"On Track"</formula>
    </cfRule>
    <cfRule type="cellIs" priority="9" operator="equal" aboveAverage="0" equalAverage="0" bottom="0" percent="0" rank="0" text="" dxfId="1">
      <formula>"Needs Attention"</formula>
    </cfRule>
  </conditionalFormatting>
  <conditionalFormatting sqref="C14">
    <cfRule type="cellIs" priority="10" operator="equal" aboveAverage="0" equalAverage="0" bottom="0" percent="0" rank="0" text="" dxfId="0">
      <formula>"On Track"</formula>
    </cfRule>
    <cfRule type="cellIs" priority="11" operator="equal" aboveAverage="0" equalAverage="0" bottom="0" percent="0" rank="0" text="" dxfId="1">
      <formula>"Needs Attention"</formula>
    </cfRule>
  </conditionalFormatting>
  <conditionalFormatting sqref="E14">
    <cfRule type="cellIs" priority="12" operator="equal" aboveAverage="0" equalAverage="0" bottom="0" percent="0" rank="0" text="" dxfId="0">
      <formula>"On Track"</formula>
    </cfRule>
    <cfRule type="cellIs" priority="13" operator="equal" aboveAverage="0" equalAverage="0" bottom="0" percent="0" rank="0" text="" dxfId="1">
      <formula>"Needs Attention"</formula>
    </cfRule>
  </conditionalFormatting>
  <conditionalFormatting sqref="G14">
    <cfRule type="cellIs" priority="14" operator="equal" aboveAverage="0" equalAverage="0" bottom="0" percent="0" rank="0" text="" dxfId="0">
      <formula>"On Track"</formula>
    </cfRule>
    <cfRule type="cellIs" priority="15" operator="equal" aboveAverage="0" equalAverage="0" bottom="0" percent="0" rank="0" text="" dxfId="1">
      <formula>"Needs Attention"</formula>
    </cfRule>
  </conditionalFormatting>
  <conditionalFormatting sqref="I14">
    <cfRule type="cellIs" priority="16" operator="equal" aboveAverage="0" equalAverage="0" bottom="0" percent="0" rank="0" text="" dxfId="0">
      <formula>"On Track"</formula>
    </cfRule>
    <cfRule type="cellIs" priority="17" operator="equal" aboveAverage="0" equalAverage="0" bottom="0" percent="0" rank="0" text="" dxfId="1">
      <formula>"Needs Attention"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A4BD"/>
    <pageSetUpPr fitToPage="false"/>
  </sheetPr>
  <dimension ref="B1:I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9" min="2" style="0" width="18"/>
  </cols>
  <sheetData>
    <row r="1" customFormat="false" ht="39.75" hidden="false" customHeight="true" outlineLevel="0" collapsed="false">
      <c r="B1" s="1" t="s">
        <v>39</v>
      </c>
      <c r="C1" s="1"/>
      <c r="D1" s="1"/>
      <c r="E1" s="1"/>
      <c r="F1" s="1"/>
      <c r="G1" s="1"/>
      <c r="H1" s="1"/>
      <c r="I1" s="1"/>
    </row>
    <row r="3" customFormat="false" ht="27.75" hidden="false" customHeight="true" outlineLevel="0" collapsed="false">
      <c r="B3" s="20" t="s">
        <v>40</v>
      </c>
      <c r="C3" s="20" t="s">
        <v>41</v>
      </c>
      <c r="D3" s="20" t="s">
        <v>42</v>
      </c>
      <c r="E3" s="20" t="s">
        <v>43</v>
      </c>
      <c r="F3" s="20" t="s">
        <v>44</v>
      </c>
      <c r="G3" s="20" t="s">
        <v>45</v>
      </c>
      <c r="H3" s="20" t="s">
        <v>46</v>
      </c>
      <c r="I3" s="20" t="s">
        <v>18</v>
      </c>
    </row>
    <row r="4" customFormat="false" ht="15" hidden="false" customHeight="false" outlineLevel="0" collapsed="false">
      <c r="B4" s="21" t="s">
        <v>47</v>
      </c>
      <c r="C4" s="22" t="n">
        <v>15000</v>
      </c>
      <c r="D4" s="23" t="n">
        <v>180</v>
      </c>
      <c r="E4" s="24" t="n">
        <f aca="false">IF(D4=0,"-",C4/D4)</f>
        <v>83.3333333333333</v>
      </c>
      <c r="F4" s="23" t="n">
        <v>45</v>
      </c>
      <c r="G4" s="24" t="n">
        <f aca="false">IF(F4=0,"-",C4/F4)</f>
        <v>333.333333333333</v>
      </c>
      <c r="H4" s="22" t="n">
        <v>8100</v>
      </c>
      <c r="I4" s="14" t="n">
        <f aca="false">IF(C4=0,"-",H4/C4)</f>
        <v>0.54</v>
      </c>
    </row>
    <row r="5" customFormat="false" ht="15" hidden="false" customHeight="false" outlineLevel="0" collapsed="false">
      <c r="B5" s="25" t="s">
        <v>48</v>
      </c>
      <c r="C5" s="26" t="n">
        <v>8000</v>
      </c>
      <c r="D5" s="27" t="n">
        <v>95</v>
      </c>
      <c r="E5" s="28" t="n">
        <f aca="false">IF(D5=0,"-",C5/D5)</f>
        <v>84.2105263157895</v>
      </c>
      <c r="F5" s="27" t="n">
        <v>22</v>
      </c>
      <c r="G5" s="28" t="n">
        <f aca="false">IF(F5=0,"-",C5/F5)</f>
        <v>363.636363636364</v>
      </c>
      <c r="H5" s="26" t="n">
        <v>4200</v>
      </c>
      <c r="I5" s="10" t="n">
        <f aca="false">IF(C5=0,"-",H5/C5)</f>
        <v>0.525</v>
      </c>
    </row>
    <row r="6" customFormat="false" ht="15" hidden="false" customHeight="false" outlineLevel="0" collapsed="false">
      <c r="B6" s="21" t="s">
        <v>49</v>
      </c>
      <c r="C6" s="22" t="n">
        <v>2000</v>
      </c>
      <c r="D6" s="23" t="n">
        <v>320</v>
      </c>
      <c r="E6" s="24" t="n">
        <f aca="false">IF(D6=0,"-",C6/D6)</f>
        <v>6.25</v>
      </c>
      <c r="F6" s="23" t="n">
        <v>85</v>
      </c>
      <c r="G6" s="24" t="n">
        <f aca="false">IF(F6=0,"-",C6/F6)</f>
        <v>23.5294117647059</v>
      </c>
      <c r="H6" s="22" t="n">
        <v>9500</v>
      </c>
      <c r="I6" s="14" t="n">
        <f aca="false">IF(C6=0,"-",H6/C6)</f>
        <v>4.75</v>
      </c>
    </row>
    <row r="7" customFormat="false" ht="15" hidden="false" customHeight="false" outlineLevel="0" collapsed="false">
      <c r="B7" s="25" t="s">
        <v>50</v>
      </c>
      <c r="C7" s="26" t="n">
        <v>3500</v>
      </c>
      <c r="D7" s="27" t="n">
        <v>410</v>
      </c>
      <c r="E7" s="28" t="n">
        <f aca="false">IF(D7=0,"-",C7/D7)</f>
        <v>8.53658536585366</v>
      </c>
      <c r="F7" s="27" t="n">
        <v>120</v>
      </c>
      <c r="G7" s="28" t="n">
        <f aca="false">IF(F7=0,"-",C7/F7)</f>
        <v>29.1666666666667</v>
      </c>
      <c r="H7" s="26" t="n">
        <v>15000</v>
      </c>
      <c r="I7" s="10" t="n">
        <f aca="false">IF(C7=0,"-",H7/C7)</f>
        <v>4.28571428571429</v>
      </c>
    </row>
    <row r="8" customFormat="false" ht="15" hidden="false" customHeight="false" outlineLevel="0" collapsed="false">
      <c r="B8" s="21" t="s">
        <v>51</v>
      </c>
      <c r="C8" s="22" t="n">
        <v>5000</v>
      </c>
      <c r="D8" s="23" t="n">
        <v>150</v>
      </c>
      <c r="E8" s="24" t="n">
        <f aca="false">IF(D8=0,"-",C8/D8)</f>
        <v>33.3333333333333</v>
      </c>
      <c r="F8" s="23" t="n">
        <v>35</v>
      </c>
      <c r="G8" s="24" t="n">
        <f aca="false">IF(F8=0,"-",C8/F8)</f>
        <v>142.857142857143</v>
      </c>
      <c r="H8" s="22" t="n">
        <v>3800</v>
      </c>
      <c r="I8" s="14" t="n">
        <f aca="false">IF(C8=0,"-",H8/C8)</f>
        <v>0.76</v>
      </c>
    </row>
    <row r="9" customFormat="false" ht="15" hidden="false" customHeight="false" outlineLevel="0" collapsed="false">
      <c r="B9" s="25" t="s">
        <v>52</v>
      </c>
      <c r="C9" s="26" t="n">
        <v>1000</v>
      </c>
      <c r="D9" s="27" t="n">
        <v>65</v>
      </c>
      <c r="E9" s="28" t="n">
        <f aca="false">IF(D9=0,"-",C9/D9)</f>
        <v>15.3846153846154</v>
      </c>
      <c r="F9" s="27" t="n">
        <v>28</v>
      </c>
      <c r="G9" s="28" t="n">
        <f aca="false">IF(F9=0,"-",C9/F9)</f>
        <v>35.7142857142857</v>
      </c>
      <c r="H9" s="26" t="n">
        <v>5200</v>
      </c>
      <c r="I9" s="10" t="n">
        <f aca="false">IF(C9=0,"-",H9/C9)</f>
        <v>5.2</v>
      </c>
    </row>
    <row r="10" customFormat="false" ht="15" hidden="false" customHeight="false" outlineLevel="0" collapsed="false">
      <c r="B10" s="29" t="s">
        <v>53</v>
      </c>
      <c r="C10" s="30" t="n">
        <f aca="false">SUM(C4:C9)</f>
        <v>34500</v>
      </c>
      <c r="D10" s="31" t="n">
        <f aca="false">SUM(D4:D9)</f>
        <v>1220</v>
      </c>
      <c r="E10" s="32" t="n">
        <f aca="false">IF(D10=0,"-",C10/D10)</f>
        <v>28.2786885245902</v>
      </c>
      <c r="F10" s="31" t="n">
        <f aca="false">SUM(F4:F9)</f>
        <v>335</v>
      </c>
      <c r="G10" s="32" t="n">
        <f aca="false">IF(F10=0,"-",C10/F10)</f>
        <v>102.985074626866</v>
      </c>
      <c r="H10" s="30" t="n">
        <f aca="false">SUM(H4:H9)</f>
        <v>45800</v>
      </c>
      <c r="I10" s="33" t="n">
        <f aca="false">IF(C10=0,"-",H10/C10)</f>
        <v>1.32753623188406</v>
      </c>
    </row>
    <row r="11" customFormat="false" ht="15" hidden="false" customHeight="false" outlineLevel="0" collapsed="false">
      <c r="B11" s="16" t="s">
        <v>54</v>
      </c>
      <c r="C11" s="34" t="n">
        <f aca="false">AVERAGE(C4:C9)</f>
        <v>5750</v>
      </c>
      <c r="D11" s="35" t="n">
        <f aca="false">AVERAGE(D4:D9)</f>
        <v>203.333333333333</v>
      </c>
      <c r="E11" s="36" t="n">
        <f aca="false">AVERAGE(E4:E9)</f>
        <v>38.5080656221542</v>
      </c>
      <c r="F11" s="35" t="n">
        <f aca="false">AVERAGE(F4:F9)</f>
        <v>55.8333333333333</v>
      </c>
      <c r="G11" s="36" t="n">
        <f aca="false">AVERAGE(G4:G9)</f>
        <v>154.706200662083</v>
      </c>
      <c r="H11" s="34" t="n">
        <f aca="false">AVERAGE(H4:H9)</f>
        <v>7633.33333333333</v>
      </c>
      <c r="I11" s="18" t="n">
        <f aca="false">AVERAGE(I4:I9)</f>
        <v>2.67678571428571</v>
      </c>
    </row>
  </sheetData>
  <mergeCells count="1">
    <mergeCell ref="B1:I1"/>
  </mergeCells>
  <conditionalFormatting sqref="I4:I9">
    <cfRule type="cellIs" priority="2" operator="greaterThanOrEqual" aboveAverage="0" equalAverage="0" bottom="0" percent="0" rank="0" text="" dxfId="0">
      <formula>4</formula>
    </cfRule>
    <cfRule type="cellIs" priority="3" operator="lessThan" aboveAverage="0" equalAverage="0" bottom="0" percent="0" rank="0" text="" dxfId="1">
      <formula>2</formula>
    </cfRule>
    <cfRule type="expression" priority="4" aboveAverage="0" equalAverage="0" bottom="0" percent="0" rank="0" text="" dxfId="2">
      <formula>AND(I4&gt;=2,I4&lt;4)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4785C"/>
    <pageSetUpPr fitToPage="false"/>
  </sheetPr>
  <dimension ref="B1:G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7" min="2" style="0" width="20"/>
  </cols>
  <sheetData>
    <row r="1" customFormat="false" ht="39.75" hidden="false" customHeight="true" outlineLevel="0" collapsed="false">
      <c r="B1" s="1" t="s">
        <v>55</v>
      </c>
      <c r="C1" s="1"/>
      <c r="D1" s="1"/>
      <c r="E1" s="1"/>
      <c r="F1" s="1"/>
      <c r="G1" s="1"/>
    </row>
    <row r="3" customFormat="false" ht="27.75" hidden="false" customHeight="true" outlineLevel="0" collapsed="false">
      <c r="B3" s="20" t="s">
        <v>56</v>
      </c>
      <c r="C3" s="20" t="s">
        <v>57</v>
      </c>
      <c r="D3" s="20" t="s">
        <v>58</v>
      </c>
      <c r="E3" s="20" t="s">
        <v>59</v>
      </c>
      <c r="F3" s="20" t="s">
        <v>9</v>
      </c>
      <c r="G3" s="37" t="s">
        <v>60</v>
      </c>
    </row>
    <row r="4" customFormat="false" ht="15" hidden="false" customHeight="false" outlineLevel="0" collapsed="false">
      <c r="B4" s="21" t="s">
        <v>61</v>
      </c>
      <c r="C4" s="38" t="n">
        <v>50000</v>
      </c>
      <c r="D4" s="39" t="s">
        <v>62</v>
      </c>
      <c r="E4" s="39" t="s">
        <v>63</v>
      </c>
      <c r="F4" s="39" t="s">
        <v>62</v>
      </c>
    </row>
    <row r="5" customFormat="false" ht="15" hidden="false" customHeight="false" outlineLevel="0" collapsed="false">
      <c r="B5" s="40" t="s">
        <v>42</v>
      </c>
      <c r="C5" s="41" t="n">
        <v>2500</v>
      </c>
      <c r="D5" s="42" t="n">
        <f aca="false">IF(C4=0,"-",C5/C4)</f>
        <v>0.05</v>
      </c>
      <c r="E5" s="43" t="s">
        <v>64</v>
      </c>
      <c r="F5" s="44" t="str">
        <f aca="false">IF(D5&gt;=G5,"On Track","Needs Attention")</f>
        <v>On Track</v>
      </c>
      <c r="G5" s="45" t="n">
        <v>0.05</v>
      </c>
    </row>
    <row r="6" customFormat="false" ht="15" hidden="false" customHeight="false" outlineLevel="0" collapsed="false">
      <c r="B6" s="21" t="s">
        <v>65</v>
      </c>
      <c r="C6" s="38" t="n">
        <v>625</v>
      </c>
      <c r="D6" s="46" t="n">
        <f aca="false">IF(C5=0,"-",C6/C5)</f>
        <v>0.25</v>
      </c>
      <c r="E6" s="39" t="s">
        <v>66</v>
      </c>
      <c r="F6" s="5" t="str">
        <f aca="false">IF(D6&gt;=G6,"On Track","Needs Attention")</f>
        <v>On Track</v>
      </c>
      <c r="G6" s="45" t="n">
        <v>0.25</v>
      </c>
    </row>
    <row r="7" customFormat="false" ht="15" hidden="false" customHeight="false" outlineLevel="0" collapsed="false">
      <c r="B7" s="40" t="s">
        <v>67</v>
      </c>
      <c r="C7" s="41" t="n">
        <v>113</v>
      </c>
      <c r="D7" s="42" t="n">
        <f aca="false">IF(C6=0,"-",C7/C6)</f>
        <v>0.1808</v>
      </c>
      <c r="E7" s="43" t="s">
        <v>68</v>
      </c>
      <c r="F7" s="44" t="str">
        <f aca="false">IF(D7&gt;=G7,"On Track","Needs Attention")</f>
        <v>On Track</v>
      </c>
      <c r="G7" s="45" t="n">
        <v>0.17</v>
      </c>
    </row>
    <row r="8" customFormat="false" ht="15" hidden="false" customHeight="false" outlineLevel="0" collapsed="false">
      <c r="B8" s="21" t="s">
        <v>69</v>
      </c>
      <c r="C8" s="38" t="n">
        <v>62</v>
      </c>
      <c r="D8" s="46" t="n">
        <f aca="false">IF(C7=0,"-",C8/C7)</f>
        <v>0.548672566371681</v>
      </c>
      <c r="E8" s="39" t="s">
        <v>70</v>
      </c>
      <c r="F8" s="5" t="str">
        <f aca="false">IF(D8&gt;=G8,"On Track","Needs Attention")</f>
        <v>Needs Attention</v>
      </c>
      <c r="G8" s="45" t="n">
        <v>0.56</v>
      </c>
    </row>
    <row r="9" customFormat="false" ht="15" hidden="false" customHeight="false" outlineLevel="0" collapsed="false">
      <c r="B9" s="40" t="s">
        <v>71</v>
      </c>
      <c r="C9" s="41" t="n">
        <v>15</v>
      </c>
      <c r="D9" s="42" t="n">
        <f aca="false">IF(C8=0,"-",C9/C8)</f>
        <v>0.241935483870968</v>
      </c>
      <c r="E9" s="43" t="s">
        <v>72</v>
      </c>
      <c r="F9" s="44" t="str">
        <f aca="false">IF(D9&gt;=G9,"On Track","Needs Attention")</f>
        <v>On Track</v>
      </c>
      <c r="G9" s="45" t="n">
        <v>0.225</v>
      </c>
    </row>
    <row r="11" customFormat="false" ht="15" hidden="false" customHeight="false" outlineLevel="0" collapsed="false">
      <c r="B11" s="47" t="s">
        <v>73</v>
      </c>
      <c r="C11" s="47"/>
      <c r="D11" s="48" t="n">
        <f aca="false">IF(C4=0,"-",C9/C4)</f>
        <v>0.0003</v>
      </c>
    </row>
  </sheetData>
  <mergeCells count="2">
    <mergeCell ref="B1:G1"/>
    <mergeCell ref="B11:C11"/>
  </mergeCells>
  <conditionalFormatting sqref="F4:F9">
    <cfRule type="cellIs" priority="2" operator="equal" aboveAverage="0" equalAverage="0" bottom="0" percent="0" rank="0" text="" dxfId="0">
      <formula>"On Track"</formula>
    </cfRule>
    <cfRule type="cellIs" priority="3" operator="equal" aboveAverage="0" equalAverage="0" bottom="0" percent="0" rank="0" text="" dxfId="1">
      <formula>"Needs Attention"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4785C"/>
    <pageSetUpPr fitToPage="false"/>
  </sheetPr>
  <dimension ref="B1: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80"/>
  </cols>
  <sheetData>
    <row r="1" customFormat="false" ht="39.75" hidden="false" customHeight="true" outlineLevel="0" collapsed="false">
      <c r="B1" s="49" t="s">
        <v>74</v>
      </c>
    </row>
    <row r="2" customFormat="false" ht="15" hidden="false" customHeight="false" outlineLevel="0" collapsed="false">
      <c r="B2" s="50" t="s">
        <v>75</v>
      </c>
    </row>
    <row r="4" customFormat="false" ht="27.75" hidden="false" customHeight="true" outlineLevel="0" collapsed="false">
      <c r="B4" s="51" t="s">
        <v>76</v>
      </c>
    </row>
    <row r="5" customFormat="false" ht="19.5" hidden="false" customHeight="true" outlineLevel="0" collapsed="false">
      <c r="B5" s="52" t="s">
        <v>77</v>
      </c>
    </row>
    <row r="6" customFormat="false" ht="19.5" hidden="false" customHeight="true" outlineLevel="0" collapsed="false">
      <c r="B6" s="52" t="s">
        <v>78</v>
      </c>
    </row>
    <row r="7" customFormat="false" ht="19.5" hidden="false" customHeight="true" outlineLevel="0" collapsed="false">
      <c r="B7" s="52" t="s">
        <v>79</v>
      </c>
    </row>
    <row r="8" customFormat="false" ht="19.5" hidden="false" customHeight="true" outlineLevel="0" collapsed="false">
      <c r="B8" s="52" t="s">
        <v>80</v>
      </c>
    </row>
    <row r="9" customFormat="false" ht="19.5" hidden="false" customHeight="true" outlineLevel="0" collapsed="false">
      <c r="B9" s="52" t="s">
        <v>81</v>
      </c>
    </row>
    <row r="10" customFormat="false" ht="19.5" hidden="false" customHeight="true" outlineLevel="0" collapsed="false">
      <c r="B10" s="52" t="s">
        <v>82</v>
      </c>
    </row>
    <row r="12" customFormat="false" ht="27.75" hidden="false" customHeight="true" outlineLevel="0" collapsed="false">
      <c r="B12" s="51" t="s">
        <v>83</v>
      </c>
    </row>
    <row r="13" customFormat="false" ht="19.5" hidden="false" customHeight="true" outlineLevel="0" collapsed="false">
      <c r="B13" s="52" t="s">
        <v>84</v>
      </c>
    </row>
    <row r="14" customFormat="false" ht="19.5" hidden="false" customHeight="true" outlineLevel="0" collapsed="false">
      <c r="B14" s="52" t="s">
        <v>85</v>
      </c>
    </row>
    <row r="15" customFormat="false" ht="19.5" hidden="false" customHeight="true" outlineLevel="0" collapsed="false">
      <c r="B15" s="52" t="s">
        <v>86</v>
      </c>
    </row>
    <row r="16" customFormat="false" ht="19.5" hidden="false" customHeight="true" outlineLevel="0" collapsed="false">
      <c r="B16" s="52" t="s">
        <v>87</v>
      </c>
    </row>
    <row r="17" customFormat="false" ht="19.5" hidden="false" customHeight="true" outlineLevel="0" collapsed="false">
      <c r="B17" s="52" t="s">
        <v>88</v>
      </c>
    </row>
    <row r="18" customFormat="false" ht="19.5" hidden="false" customHeight="true" outlineLevel="0" collapsed="false">
      <c r="B18" s="52" t="s">
        <v>89</v>
      </c>
    </row>
    <row r="19" customFormat="false" ht="19.5" hidden="false" customHeight="true" outlineLevel="0" collapsed="false">
      <c r="B19" s="52" t="s">
        <v>90</v>
      </c>
    </row>
    <row r="20" customFormat="false" ht="19.5" hidden="false" customHeight="true" outlineLevel="0" collapsed="false">
      <c r="B20" s="52" t="s">
        <v>91</v>
      </c>
    </row>
    <row r="22" customFormat="false" ht="27.75" hidden="false" customHeight="true" outlineLevel="0" collapsed="false">
      <c r="B22" s="51" t="s">
        <v>92</v>
      </c>
    </row>
    <row r="23" customFormat="false" ht="19.5" hidden="false" customHeight="true" outlineLevel="0" collapsed="false">
      <c r="B23" s="52" t="s">
        <v>93</v>
      </c>
    </row>
    <row r="24" customFormat="false" ht="19.5" hidden="false" customHeight="true" outlineLevel="0" collapsed="false">
      <c r="B24" s="52" t="s">
        <v>94</v>
      </c>
    </row>
    <row r="25" customFormat="false" ht="19.5" hidden="false" customHeight="true" outlineLevel="0" collapsed="false">
      <c r="B25" s="52" t="s">
        <v>95</v>
      </c>
    </row>
    <row r="26" customFormat="false" ht="19.5" hidden="false" customHeight="true" outlineLevel="0" collapsed="false">
      <c r="B26" s="52" t="s">
        <v>96</v>
      </c>
    </row>
    <row r="27" customFormat="false" ht="19.5" hidden="false" customHeight="true" outlineLevel="0" collapsed="false">
      <c r="B27" s="52" t="s">
        <v>97</v>
      </c>
    </row>
    <row r="28" customFormat="false" ht="19.5" hidden="false" customHeight="true" outlineLevel="0" collapsed="false">
      <c r="B28" s="52" t="s">
        <v>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2026-04-22T13:16:50Z</dcterms:created>
  <dc:creator>openpyxl</dc:creator>
  <dc:description/>
  <dc:language>en-US</dc:language>
  <cp:lastModifiedBy/>
  <dcterms:modified xsi:type="dcterms:W3CDTF">2026-04-22T13:16:50Z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